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1.xml" ContentType="application/vnd.ms-office.activeX+xml"/>
  <Override PartName="/xl/activeX/activeX7.xml" ContentType="application/vnd.ms-office.activeX+xml"/>
  <Override PartName="/xl/activeX/activeX7.bin" ContentType="application/vnd.ms-office.activeX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6.bin" ContentType="application/vnd.ms-office.activeX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rreggioconsultingbv301.sharepoint.com/sites/DynamicCorreggioSquad/Shared Documents/Storage (Dropbox Content)/CORREGGIONET/PLATFORM/PMEG/POWER/Bulgaria/2023/PUBLISHED/TOOLBOX/Documents for Toolbox/"/>
    </mc:Choice>
  </mc:AlternateContent>
  <xr:revisionPtr revIDLastSave="0" documentId="8_{B5A125A5-129C-4A9E-AAE1-FB2356A0B6FE}" xr6:coauthVersionLast="47" xr6:coauthVersionMax="47" xr10:uidLastSave="{00000000-0000-0000-0000-000000000000}"/>
  <workbookProtection workbookAlgorithmName="SHA-512" workbookHashValue="sowKU8rhSVscwgdVEUtHV+8vBz4263rzEjVbmO6a8vJr8mGiRhfXfrvXJgOyki2md+45pogCMXKYBIQhZWXNzw==" workbookSaltValue="C6ghvftQOhinL4lcXbFHig==" workbookSpinCount="100000" lockStructure="1"/>
  <bookViews>
    <workbookView xWindow="-108" yWindow="-108" windowWidth="23256" windowHeight="12576" xr2:uid="{00000000-000D-0000-FFFF-FFFF00000000}"/>
  </bookViews>
  <sheets>
    <sheet name="Sheet1" sheetId="7" r:id="rId1"/>
    <sheet name="Sheet2" sheetId="8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" l="1"/>
  <c r="I16" i="7" l="1"/>
  <c r="I15" i="7"/>
  <c r="I14" i="7"/>
  <c r="I13" i="7"/>
  <c r="I11" i="7"/>
  <c r="I10" i="7"/>
  <c r="I9" i="7"/>
  <c r="I27" i="7" s="1"/>
  <c r="I12" i="7"/>
  <c r="G26" i="7"/>
  <c r="I25" i="7" s="1"/>
  <c r="G24" i="7"/>
  <c r="G25" i="7"/>
  <c r="G13" i="7"/>
  <c r="G14" i="7"/>
  <c r="G15" i="7"/>
  <c r="G16" i="7"/>
  <c r="I24" i="7" l="1"/>
  <c r="H6" i="7"/>
  <c r="G23" i="7"/>
  <c r="I17" i="7" l="1"/>
  <c r="I18" i="7"/>
  <c r="G20" i="7" l="1"/>
  <c r="I20" i="7"/>
  <c r="I19" i="7" l="1"/>
  <c r="G19" i="7"/>
  <c r="A10" i="7"/>
  <c r="G10" i="7"/>
  <c r="G11" i="7"/>
  <c r="G22" i="7"/>
  <c r="G21" i="7"/>
  <c r="G17" i="7"/>
  <c r="G12" i="7"/>
  <c r="G9" i="7"/>
  <c r="I30" i="7" l="1"/>
</calcChain>
</file>

<file path=xl/sharedStrings.xml><?xml version="1.0" encoding="utf-8"?>
<sst xmlns="http://schemas.openxmlformats.org/spreadsheetml/2006/main" count="66" uniqueCount="63">
  <si>
    <t>Наименование на енергийния обект:</t>
  </si>
  <si>
    <t>месечна декларация до 15-то число</t>
  </si>
  <si>
    <t>Вид на обект съгласно енергийния източник</t>
  </si>
  <si>
    <t>корекция</t>
  </si>
  <si>
    <t>ИТН на обекта</t>
  </si>
  <si>
    <t>N по ред</t>
  </si>
  <si>
    <t>Сделки</t>
  </si>
  <si>
    <t>Количество електрическа енергия, MWh</t>
  </si>
  <si>
    <t>Продажна/ Покупна цена на  електрическа енергия по фактура лв./MWh</t>
  </si>
  <si>
    <t xml:space="preserve"> Стойност на сделката с електрическа енергия без ДДС, лв.</t>
  </si>
  <si>
    <t>Дължима вноска - положителната разлика между пазарните приходи по фактурата без ДДС и определения таван на приходите</t>
  </si>
  <si>
    <t>Продажби на електрическа енергия по свободно договорени цени</t>
  </si>
  <si>
    <t>Продажби на балансираща енергия на независимия преносен оператор</t>
  </si>
  <si>
    <t>Продажба на електрическа енергия - излишък</t>
  </si>
  <si>
    <t>Измерено количество електрическа енергия за отчетния месец/изчислена дължима месечна вноска към ФСЕС</t>
  </si>
  <si>
    <t>Корекция за изминал месец - доплащане</t>
  </si>
  <si>
    <t>Корекция за изминал месец - прихващане на надвнесена сума</t>
  </si>
  <si>
    <t>Коригирана дължима сума за внасяне</t>
  </si>
  <si>
    <t>Известно ми е, че за деклариране на неверни данни нося наказателна отговорност по чл. 313 от Наказателния кодекс.</t>
  </si>
  <si>
    <t>Декларатор:</t>
  </si>
  <si>
    <t>ФАКТУРА</t>
  </si>
  <si>
    <t>КРЕДИТНО ИЗВЕСТИЕ</t>
  </si>
  <si>
    <t>ДЕБИТНО ИЗВЕСТИЕ</t>
  </si>
  <si>
    <t>1,2,3</t>
  </si>
  <si>
    <t>1,2,4</t>
  </si>
  <si>
    <t>Вид счето-воден документ</t>
  </si>
  <si>
    <t>Корекция (попълва се основанието )</t>
  </si>
  <si>
    <t>Покупна цена за количество продадена електрическа енергия на ОД</t>
  </si>
  <si>
    <t>ОСНОВАНИЕ:</t>
  </si>
  <si>
    <t>Наименование на задълженото лице</t>
  </si>
  <si>
    <t>Приложима прогнозна пазарна цена определена от КЕВР в лв./MWh</t>
  </si>
  <si>
    <t>Договор за компесиране с премия</t>
  </si>
  <si>
    <t>Всички разходи на търговеца, свързани с покупката и продажбата на количествата електрическа енергия за съответния период</t>
  </si>
  <si>
    <t>отчетен период</t>
  </si>
  <si>
    <t>Приложима преферeнциална цена определена от КЕВР  в лв./MWh</t>
  </si>
  <si>
    <t>Покупка на електрическа енергия - недостиг</t>
  </si>
  <si>
    <t xml:space="preserve">Приходи на търговец, от продажби на електрическа енергия на крайни клиенти по смисъла на § 1, т. 27г от допълнителните разпоредби на Закона за енергетиката </t>
  </si>
  <si>
    <t xml:space="preserve">Приходи на търговец, от продажби на електрическа енергия на едро по смисъла на § 1, т. 27в от допълнителните разпоредби на Закона за енергетиката </t>
  </si>
  <si>
    <t>Продажби на електрическа енергия по свободно договорени цени на организиран борсов пазар - сегмент двустранни договори</t>
  </si>
  <si>
    <t>Продажби на електрическа енергия по свободно договорени цени на организиран борсов пазар - сегмент в рамките на деня</t>
  </si>
  <si>
    <t>№ на счетоводен документ</t>
  </si>
  <si>
    <t>Дата на счетоводен доку-мент (гггг-мм-дд)</t>
  </si>
  <si>
    <t>* Попълват се само клетките, обозначени със зелен цвят
* В полето "Дата на счетоводен документ" е добре да се въвеждат данни в посоченият формат.Клетката автоматично ще преформатира информацията към системен формат</t>
  </si>
  <si>
    <t>ЕИК/ЕГН/Булстат или  служебен номер от НАП</t>
  </si>
  <si>
    <t>Продажби на електрическа енергия по свободно договорени цени на организиран борсов пазар - сегмент ден напред</t>
  </si>
  <si>
    <t>Определена от МС стойност за съответния тип производител на основание § 3, ал. 2  от ПЗР на ЗДБРБ за 2023 г.  В лв./MWh</t>
  </si>
  <si>
    <t>2023-08</t>
  </si>
  <si>
    <t>2023-07</t>
  </si>
  <si>
    <t>2023-09</t>
  </si>
  <si>
    <t>2023-10</t>
  </si>
  <si>
    <t>2023-11</t>
  </si>
  <si>
    <t>2023-12</t>
  </si>
  <si>
    <t>ПЕРИОД 3</t>
  </si>
  <si>
    <t>ПЕРИОД 4</t>
  </si>
  <si>
    <t>§3 АЛ.3 Т2 от ПЗР на ЗДБРБ за 2023 г.</t>
  </si>
  <si>
    <t>§3 АЛ.3 Т1 от ПЗР на ЗДБРБ за 2023 г.</t>
  </si>
  <si>
    <t>§3 АЛ.4 от ПЗР на ЗДБРБ за 2023 г.</t>
  </si>
  <si>
    <t>§3 АЛ.5 от ПЗР на ЗДБРБ за 2023 г.</t>
  </si>
  <si>
    <t>§3 АЛ.1 от ПЗР на ЗДБРБ за 2023 г.</t>
  </si>
  <si>
    <t>ДЕКЛАРАЦИЯ до ФОНД "СИГУРНОСТ НА ЕЛЕКТРОЕНЕРГИЙНАТА СИСТЕМА" по § 3, ал. 7 и ал.8 от преходните и заключителни разпоредби на Закона за държавния бюджет на Република България за 2023 г.</t>
  </si>
  <si>
    <t>Fill the name of the company</t>
  </si>
  <si>
    <t>Fill the registration number of the company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</si>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</sst>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B4A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1">
    <xf numFmtId="0" fontId="0" fillId="0" borderId="0" xfId="0"/>
    <xf numFmtId="0" fontId="0" fillId="0" borderId="0" xfId="0" applyProtection="1">
      <protection locked="0"/>
    </xf>
    <xf numFmtId="0" fontId="0" fillId="0" borderId="16" xfId="0" applyBorder="1"/>
    <xf numFmtId="0" fontId="0" fillId="0" borderId="4" xfId="0" applyBorder="1"/>
    <xf numFmtId="0" fontId="0" fillId="0" borderId="0" xfId="0" applyAlignment="1" applyProtection="1">
      <alignment horizontal="left" vertical="center"/>
      <protection locked="0"/>
    </xf>
    <xf numFmtId="14" fontId="0" fillId="0" borderId="20" xfId="0" applyNumberFormat="1" applyBorder="1" applyAlignment="1">
      <alignment horizontal="center" vertical="center"/>
    </xf>
    <xf numFmtId="164" fontId="1" fillId="0" borderId="20" xfId="0" applyNumberFormat="1" applyFont="1" applyBorder="1" applyAlignment="1" applyProtection="1">
      <alignment horizontal="center" vertical="center"/>
      <protection locked="0"/>
    </xf>
    <xf numFmtId="164" fontId="1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5" xfId="0" applyBorder="1"/>
    <xf numFmtId="0" fontId="0" fillId="0" borderId="10" xfId="0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8" borderId="6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8" borderId="15" xfId="0" applyFont="1" applyFill="1" applyBorder="1" applyAlignment="1" applyProtection="1">
      <alignment vertical="center"/>
      <protection locked="0"/>
    </xf>
    <xf numFmtId="0" fontId="6" fillId="8" borderId="24" xfId="0" applyFont="1" applyFill="1" applyBorder="1" applyAlignment="1" applyProtection="1">
      <alignment vertical="center"/>
      <protection locked="0"/>
    </xf>
    <xf numFmtId="0" fontId="6" fillId="8" borderId="15" xfId="0" applyFont="1" applyFill="1" applyBorder="1" applyAlignment="1" applyProtection="1">
      <alignment horizontal="center" vertical="center"/>
      <protection locked="0"/>
    </xf>
    <xf numFmtId="0" fontId="8" fillId="9" borderId="12" xfId="1" applyFont="1" applyFill="1" applyBorder="1" applyAlignment="1" applyProtection="1">
      <alignment horizontal="center" vertical="center" wrapText="1"/>
    </xf>
    <xf numFmtId="0" fontId="8" fillId="9" borderId="14" xfId="1" applyFont="1" applyFill="1" applyBorder="1" applyAlignment="1" applyProtection="1">
      <alignment horizontal="center" vertical="center" wrapText="1"/>
    </xf>
    <xf numFmtId="4" fontId="6" fillId="4" borderId="26" xfId="0" applyNumberFormat="1" applyFont="1" applyFill="1" applyBorder="1" applyProtection="1">
      <protection locked="0"/>
    </xf>
    <xf numFmtId="165" fontId="6" fillId="4" borderId="26" xfId="0" applyNumberFormat="1" applyFont="1" applyFill="1" applyBorder="1" applyProtection="1">
      <protection locked="0"/>
    </xf>
    <xf numFmtId="4" fontId="6" fillId="4" borderId="27" xfId="0" applyNumberFormat="1" applyFont="1" applyFill="1" applyBorder="1" applyProtection="1">
      <protection locked="0"/>
    </xf>
    <xf numFmtId="4" fontId="6" fillId="4" borderId="17" xfId="0" applyNumberFormat="1" applyFont="1" applyFill="1" applyBorder="1" applyProtection="1">
      <protection locked="0"/>
    </xf>
    <xf numFmtId="165" fontId="6" fillId="4" borderId="17" xfId="0" applyNumberFormat="1" applyFont="1" applyFill="1" applyBorder="1" applyProtection="1">
      <protection locked="0"/>
    </xf>
    <xf numFmtId="4" fontId="6" fillId="4" borderId="29" xfId="0" applyNumberFormat="1" applyFont="1" applyFill="1" applyBorder="1" applyProtection="1">
      <protection locked="0"/>
    </xf>
    <xf numFmtId="4" fontId="6" fillId="4" borderId="31" xfId="0" applyNumberFormat="1" applyFont="1" applyFill="1" applyBorder="1" applyProtection="1">
      <protection locked="0"/>
    </xf>
    <xf numFmtId="165" fontId="6" fillId="4" borderId="31" xfId="0" applyNumberFormat="1" applyFont="1" applyFill="1" applyBorder="1" applyProtection="1">
      <protection locked="0"/>
    </xf>
    <xf numFmtId="4" fontId="6" fillId="4" borderId="32" xfId="0" applyNumberFormat="1" applyFont="1" applyFill="1" applyBorder="1" applyProtection="1">
      <protection locked="0"/>
    </xf>
    <xf numFmtId="4" fontId="6" fillId="4" borderId="12" xfId="0" applyNumberFormat="1" applyFont="1" applyFill="1" applyBorder="1" applyProtection="1">
      <protection locked="0"/>
    </xf>
    <xf numFmtId="165" fontId="6" fillId="4" borderId="12" xfId="0" applyNumberFormat="1" applyFont="1" applyFill="1" applyBorder="1" applyProtection="1">
      <protection locked="0"/>
    </xf>
    <xf numFmtId="4" fontId="6" fillId="4" borderId="14" xfId="0" applyNumberFormat="1" applyFont="1" applyFill="1" applyBorder="1" applyProtection="1">
      <protection locked="0"/>
    </xf>
    <xf numFmtId="4" fontId="6" fillId="4" borderId="15" xfId="0" applyNumberFormat="1" applyFont="1" applyFill="1" applyBorder="1" applyProtection="1">
      <protection locked="0"/>
    </xf>
    <xf numFmtId="4" fontId="6" fillId="5" borderId="15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4" fontId="7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5" fillId="0" borderId="0" xfId="0" applyNumberFormat="1" applyFont="1" applyProtection="1">
      <protection locked="0"/>
    </xf>
    <xf numFmtId="0" fontId="8" fillId="9" borderId="11" xfId="1" applyFont="1" applyFill="1" applyBorder="1" applyAlignment="1" applyProtection="1">
      <alignment horizontal="center" vertical="center" wrapText="1"/>
    </xf>
    <xf numFmtId="49" fontId="6" fillId="4" borderId="26" xfId="0" applyNumberFormat="1" applyFont="1" applyFill="1" applyBorder="1" applyProtection="1">
      <protection locked="0"/>
    </xf>
    <xf numFmtId="49" fontId="6" fillId="4" borderId="17" xfId="0" applyNumberFormat="1" applyFont="1" applyFill="1" applyBorder="1" applyProtection="1">
      <protection locked="0"/>
    </xf>
    <xf numFmtId="49" fontId="6" fillId="4" borderId="31" xfId="0" applyNumberFormat="1" applyFont="1" applyFill="1" applyBorder="1" applyProtection="1">
      <protection locked="0"/>
    </xf>
    <xf numFmtId="49" fontId="6" fillId="4" borderId="12" xfId="0" applyNumberFormat="1" applyFont="1" applyFill="1" applyBorder="1" applyProtection="1">
      <protection locked="0"/>
    </xf>
    <xf numFmtId="49" fontId="6" fillId="4" borderId="15" xfId="0" applyNumberFormat="1" applyFont="1" applyFill="1" applyBorder="1" applyProtection="1">
      <protection locked="0"/>
    </xf>
    <xf numFmtId="49" fontId="6" fillId="5" borderId="15" xfId="0" applyNumberFormat="1" applyFont="1" applyFill="1" applyBorder="1" applyProtection="1">
      <protection locked="0"/>
    </xf>
    <xf numFmtId="14" fontId="6" fillId="4" borderId="26" xfId="0" applyNumberFormat="1" applyFont="1" applyFill="1" applyBorder="1" applyProtection="1">
      <protection locked="0"/>
    </xf>
    <xf numFmtId="14" fontId="6" fillId="4" borderId="17" xfId="0" applyNumberFormat="1" applyFont="1" applyFill="1" applyBorder="1" applyProtection="1">
      <protection locked="0"/>
    </xf>
    <xf numFmtId="14" fontId="6" fillId="4" borderId="31" xfId="0" applyNumberFormat="1" applyFont="1" applyFill="1" applyBorder="1" applyProtection="1">
      <protection locked="0"/>
    </xf>
    <xf numFmtId="14" fontId="6" fillId="4" borderId="12" xfId="0" applyNumberFormat="1" applyFont="1" applyFill="1" applyBorder="1" applyProtection="1">
      <protection locked="0"/>
    </xf>
    <xf numFmtId="14" fontId="6" fillId="4" borderId="15" xfId="0" applyNumberFormat="1" applyFont="1" applyFill="1" applyBorder="1" applyProtection="1">
      <protection locked="0"/>
    </xf>
    <xf numFmtId="14" fontId="6" fillId="5" borderId="15" xfId="0" applyNumberFormat="1" applyFont="1" applyFill="1" applyBorder="1" applyProtection="1">
      <protection locked="0"/>
    </xf>
    <xf numFmtId="49" fontId="6" fillId="4" borderId="26" xfId="0" applyNumberFormat="1" applyFont="1" applyFill="1" applyBorder="1" applyAlignment="1" applyProtection="1">
      <alignment horizontal="center" vertical="center"/>
      <protection locked="0"/>
    </xf>
    <xf numFmtId="49" fontId="6" fillId="4" borderId="17" xfId="0" applyNumberFormat="1" applyFont="1" applyFill="1" applyBorder="1" applyAlignment="1" applyProtection="1">
      <alignment horizontal="center" vertical="center"/>
      <protection locked="0"/>
    </xf>
    <xf numFmtId="49" fontId="6" fillId="4" borderId="31" xfId="0" applyNumberFormat="1" applyFont="1" applyFill="1" applyBorder="1" applyAlignment="1" applyProtection="1">
      <alignment horizontal="center" vertical="center"/>
      <protection locked="0"/>
    </xf>
    <xf numFmtId="49" fontId="6" fillId="4" borderId="12" xfId="0" applyNumberFormat="1" applyFont="1" applyFill="1" applyBorder="1" applyAlignment="1" applyProtection="1">
      <alignment horizontal="center" vertical="center"/>
      <protection locked="0"/>
    </xf>
    <xf numFmtId="49" fontId="6" fillId="4" borderId="15" xfId="0" applyNumberFormat="1" applyFont="1" applyFill="1" applyBorder="1" applyAlignment="1" applyProtection="1">
      <alignment horizontal="center" vertical="center"/>
      <protection locked="0"/>
    </xf>
    <xf numFmtId="49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2" fontId="9" fillId="0" borderId="21" xfId="0" applyNumberFormat="1" applyFont="1" applyBorder="1" applyAlignment="1">
      <alignment vertical="center" wrapText="1"/>
    </xf>
    <xf numFmtId="2" fontId="9" fillId="0" borderId="18" xfId="0" applyNumberFormat="1" applyFont="1" applyBorder="1" applyAlignment="1">
      <alignment vertical="center" wrapText="1"/>
    </xf>
    <xf numFmtId="2" fontId="9" fillId="0" borderId="22" xfId="0" applyNumberFormat="1" applyFont="1" applyBorder="1" applyAlignment="1">
      <alignment vertical="center" wrapText="1"/>
    </xf>
    <xf numFmtId="2" fontId="9" fillId="0" borderId="16" xfId="0" applyNumberFormat="1" applyFont="1" applyBorder="1" applyAlignment="1">
      <alignment vertical="center" wrapText="1"/>
    </xf>
    <xf numFmtId="0" fontId="7" fillId="3" borderId="15" xfId="0" applyFont="1" applyFill="1" applyBorder="1" applyAlignment="1">
      <alignment horizontal="center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4" fontId="6" fillId="5" borderId="15" xfId="0" applyNumberFormat="1" applyFont="1" applyFill="1" applyBorder="1"/>
    <xf numFmtId="4" fontId="6" fillId="6" borderId="15" xfId="0" applyNumberFormat="1" applyFont="1" applyFill="1" applyBorder="1"/>
    <xf numFmtId="4" fontId="6" fillId="8" borderId="15" xfId="0" applyNumberFormat="1" applyFont="1" applyFill="1" applyBorder="1" applyProtection="1">
      <protection locked="0"/>
    </xf>
    <xf numFmtId="0" fontId="7" fillId="0" borderId="3" xfId="0" applyFont="1" applyBorder="1" applyAlignment="1">
      <alignment vertical="center"/>
    </xf>
    <xf numFmtId="2" fontId="9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9" borderId="33" xfId="1" applyFont="1" applyFill="1" applyBorder="1" applyAlignment="1" applyProtection="1">
      <alignment horizontal="center" vertical="center" wrapText="1"/>
    </xf>
    <xf numFmtId="164" fontId="8" fillId="9" borderId="33" xfId="1" applyNumberFormat="1" applyFont="1" applyFill="1" applyBorder="1" applyAlignment="1" applyProtection="1">
      <alignment horizontal="center" vertical="center" wrapText="1"/>
    </xf>
    <xf numFmtId="2" fontId="8" fillId="8" borderId="15" xfId="0" applyNumberFormat="1" applyFont="1" applyFill="1" applyBorder="1" applyAlignment="1" applyProtection="1">
      <alignment vertical="center" wrapText="1"/>
      <protection locked="0"/>
    </xf>
    <xf numFmtId="49" fontId="10" fillId="8" borderId="15" xfId="0" applyNumberFormat="1" applyFont="1" applyFill="1" applyBorder="1" applyAlignment="1" applyProtection="1">
      <alignment vertical="center" wrapText="1"/>
      <protection locked="0"/>
    </xf>
    <xf numFmtId="49" fontId="10" fillId="8" borderId="15" xfId="0" applyNumberFormat="1" applyFont="1" applyFill="1" applyBorder="1" applyAlignment="1" applyProtection="1">
      <alignment vertical="center"/>
      <protection locked="0"/>
    </xf>
    <xf numFmtId="0" fontId="10" fillId="8" borderId="15" xfId="0" applyFont="1" applyFill="1" applyBorder="1" applyProtection="1">
      <protection locked="0"/>
    </xf>
    <xf numFmtId="0" fontId="6" fillId="8" borderId="23" xfId="0" applyFont="1" applyFill="1" applyBorder="1" applyAlignment="1" applyProtection="1">
      <alignment vertical="center"/>
      <protection locked="0"/>
    </xf>
    <xf numFmtId="2" fontId="8" fillId="0" borderId="34" xfId="0" applyNumberFormat="1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49" fontId="10" fillId="0" borderId="34" xfId="0" applyNumberFormat="1" applyFont="1" applyBorder="1" applyAlignment="1">
      <alignment vertical="center" wrapText="1"/>
    </xf>
    <xf numFmtId="49" fontId="10" fillId="0" borderId="34" xfId="0" applyNumberFormat="1" applyFont="1" applyBorder="1" applyAlignment="1">
      <alignment vertical="center"/>
    </xf>
    <xf numFmtId="0" fontId="10" fillId="0" borderId="34" xfId="0" applyFont="1" applyBorder="1"/>
    <xf numFmtId="0" fontId="7" fillId="0" borderId="0" xfId="0" applyFont="1" applyAlignment="1">
      <alignment wrapText="1"/>
    </xf>
    <xf numFmtId="0" fontId="7" fillId="10" borderId="11" xfId="0" applyFont="1" applyFill="1" applyBorder="1" applyAlignment="1">
      <alignment horizontal="center"/>
    </xf>
    <xf numFmtId="0" fontId="6" fillId="0" borderId="12" xfId="0" applyFont="1" applyBorder="1" applyAlignment="1">
      <alignment wrapText="1"/>
    </xf>
    <xf numFmtId="4" fontId="6" fillId="0" borderId="12" xfId="0" applyNumberFormat="1" applyFont="1" applyBorder="1"/>
    <xf numFmtId="0" fontId="7" fillId="7" borderId="30" xfId="0" applyFont="1" applyFill="1" applyBorder="1" applyAlignment="1">
      <alignment horizontal="center" vertical="center"/>
    </xf>
    <xf numFmtId="0" fontId="10" fillId="0" borderId="31" xfId="0" applyFont="1" applyBorder="1" applyAlignment="1">
      <alignment wrapText="1"/>
    </xf>
    <xf numFmtId="4" fontId="6" fillId="0" borderId="31" xfId="0" applyNumberFormat="1" applyFont="1" applyBorder="1"/>
    <xf numFmtId="4" fontId="6" fillId="0" borderId="26" xfId="0" applyNumberFormat="1" applyFont="1" applyBorder="1"/>
    <xf numFmtId="0" fontId="7" fillId="10" borderId="25" xfId="0" applyFont="1" applyFill="1" applyBorder="1" applyAlignment="1">
      <alignment horizontal="center"/>
    </xf>
    <xf numFmtId="0" fontId="10" fillId="0" borderId="26" xfId="0" applyFont="1" applyBorder="1" applyAlignment="1">
      <alignment wrapText="1"/>
    </xf>
    <xf numFmtId="0" fontId="7" fillId="3" borderId="25" xfId="0" applyFont="1" applyFill="1" applyBorder="1" applyAlignment="1">
      <alignment horizontal="center"/>
    </xf>
    <xf numFmtId="4" fontId="5" fillId="0" borderId="0" xfId="0" applyNumberFormat="1" applyFont="1"/>
    <xf numFmtId="0" fontId="7" fillId="7" borderId="28" xfId="0" applyFont="1" applyFill="1" applyBorder="1" applyAlignment="1">
      <alignment horizontal="center" vertical="center"/>
    </xf>
    <xf numFmtId="0" fontId="10" fillId="0" borderId="17" xfId="0" applyFont="1" applyBorder="1" applyAlignment="1">
      <alignment wrapText="1"/>
    </xf>
    <xf numFmtId="4" fontId="6" fillId="0" borderId="17" xfId="0" applyNumberFormat="1" applyFont="1" applyBorder="1"/>
    <xf numFmtId="0" fontId="6" fillId="0" borderId="26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6" fillId="0" borderId="17" xfId="0" applyFont="1" applyBorder="1" applyAlignment="1">
      <alignment wrapText="1"/>
    </xf>
    <xf numFmtId="49" fontId="6" fillId="4" borderId="12" xfId="0" applyNumberFormat="1" applyFont="1" applyFill="1" applyBorder="1" applyAlignment="1">
      <alignment horizontal="center" vertical="center"/>
    </xf>
    <xf numFmtId="49" fontId="6" fillId="4" borderId="12" xfId="0" applyNumberFormat="1" applyFont="1" applyFill="1" applyBorder="1"/>
    <xf numFmtId="14" fontId="6" fillId="4" borderId="12" xfId="0" applyNumberFormat="1" applyFont="1" applyFill="1" applyBorder="1"/>
    <xf numFmtId="4" fontId="6" fillId="4" borderId="14" xfId="0" applyNumberFormat="1" applyFont="1" applyFill="1" applyBorder="1"/>
    <xf numFmtId="0" fontId="7" fillId="3" borderId="19" xfId="0" applyFont="1" applyFill="1" applyBorder="1" applyAlignment="1">
      <alignment horizontal="center"/>
    </xf>
    <xf numFmtId="0" fontId="7" fillId="0" borderId="19" xfId="0" applyFont="1" applyBorder="1" applyAlignment="1">
      <alignment wrapText="1"/>
    </xf>
    <xf numFmtId="49" fontId="6" fillId="5" borderId="19" xfId="0" applyNumberFormat="1" applyFont="1" applyFill="1" applyBorder="1" applyAlignment="1">
      <alignment horizontal="center" vertical="center"/>
    </xf>
    <xf numFmtId="49" fontId="6" fillId="5" borderId="19" xfId="0" applyNumberFormat="1" applyFont="1" applyFill="1" applyBorder="1"/>
    <xf numFmtId="14" fontId="6" fillId="5" borderId="19" xfId="0" applyNumberFormat="1" applyFont="1" applyFill="1" applyBorder="1"/>
    <xf numFmtId="4" fontId="6" fillId="5" borderId="19" xfId="0" applyNumberFormat="1" applyFont="1" applyFill="1" applyBorder="1"/>
    <xf numFmtId="4" fontId="6" fillId="5" borderId="19" xfId="0" applyNumberFormat="1" applyFont="1" applyFill="1" applyBorder="1" applyAlignment="1">
      <alignment wrapText="1"/>
    </xf>
    <xf numFmtId="4" fontId="6" fillId="8" borderId="19" xfId="0" applyNumberFormat="1" applyFont="1" applyFill="1" applyBorder="1" applyProtection="1">
      <protection locked="0"/>
    </xf>
    <xf numFmtId="4" fontId="6" fillId="6" borderId="19" xfId="0" applyNumberFormat="1" applyFont="1" applyFill="1" applyBorder="1" applyProtection="1"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colors>
    <mruColors>
      <color rgb="FFFDB4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6" Type="http://schemas.openxmlformats.org/officeDocument/2006/relationships/image" Target="../media/image6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9</xdr:row>
          <xdr:rowOff>91440</xdr:rowOff>
        </xdr:from>
        <xdr:to>
          <xdr:col>0</xdr:col>
          <xdr:colOff>1424940</xdr:colOff>
          <xdr:row>9</xdr:row>
          <xdr:rowOff>388620</xdr:rowOff>
        </xdr:to>
        <xdr:sp macro="" textlink="">
          <xdr:nvSpPr>
            <xdr:cNvPr id="1040" name="CommandButton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106680</xdr:rowOff>
        </xdr:from>
        <xdr:to>
          <xdr:col>0</xdr:col>
          <xdr:colOff>1432560</xdr:colOff>
          <xdr:row>11</xdr:row>
          <xdr:rowOff>396240</xdr:rowOff>
        </xdr:to>
        <xdr:sp macro="" textlink="">
          <xdr:nvSpPr>
            <xdr:cNvPr id="1043" name="CommandButton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76200</xdr:rowOff>
        </xdr:from>
        <xdr:to>
          <xdr:col>0</xdr:col>
          <xdr:colOff>1432560</xdr:colOff>
          <xdr:row>13</xdr:row>
          <xdr:rowOff>373380</xdr:rowOff>
        </xdr:to>
        <xdr:sp macro="" textlink="">
          <xdr:nvSpPr>
            <xdr:cNvPr id="1044" name="CommandButton3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15</xdr:row>
          <xdr:rowOff>68580</xdr:rowOff>
        </xdr:from>
        <xdr:to>
          <xdr:col>0</xdr:col>
          <xdr:colOff>1417320</xdr:colOff>
          <xdr:row>15</xdr:row>
          <xdr:rowOff>365760</xdr:rowOff>
        </xdr:to>
        <xdr:sp macro="" textlink="">
          <xdr:nvSpPr>
            <xdr:cNvPr id="1045" name="CommandButton4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17</xdr:row>
          <xdr:rowOff>91440</xdr:rowOff>
        </xdr:from>
        <xdr:to>
          <xdr:col>0</xdr:col>
          <xdr:colOff>1417320</xdr:colOff>
          <xdr:row>17</xdr:row>
          <xdr:rowOff>388620</xdr:rowOff>
        </xdr:to>
        <xdr:sp macro="" textlink="">
          <xdr:nvSpPr>
            <xdr:cNvPr id="1046" name="CommandButton5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19</xdr:row>
          <xdr:rowOff>91440</xdr:rowOff>
        </xdr:from>
        <xdr:to>
          <xdr:col>0</xdr:col>
          <xdr:colOff>1417320</xdr:colOff>
          <xdr:row>19</xdr:row>
          <xdr:rowOff>388620</xdr:rowOff>
        </xdr:to>
        <xdr:sp macro="" textlink="">
          <xdr:nvSpPr>
            <xdr:cNvPr id="1047" name="CommandButton6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21</xdr:row>
          <xdr:rowOff>91440</xdr:rowOff>
        </xdr:from>
        <xdr:to>
          <xdr:col>0</xdr:col>
          <xdr:colOff>1417320</xdr:colOff>
          <xdr:row>21</xdr:row>
          <xdr:rowOff>388620</xdr:rowOff>
        </xdr:to>
        <xdr:sp macro="" textlink="">
          <xdr:nvSpPr>
            <xdr:cNvPr id="1048" name="CommandButton7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J59"/>
  <sheetViews>
    <sheetView tabSelected="1" topLeftCell="A22" zoomScale="70" zoomScaleNormal="70" workbookViewId="0">
      <selection activeCell="K26" sqref="K26"/>
    </sheetView>
  </sheetViews>
  <sheetFormatPr defaultColWidth="35.6640625" defaultRowHeight="15.6" x14ac:dyDescent="0.3"/>
  <cols>
    <col min="1" max="1" width="20.88671875" style="16" customWidth="1"/>
    <col min="2" max="2" width="28.88671875" style="16" customWidth="1"/>
    <col min="3" max="3" width="23.33203125" style="45" customWidth="1"/>
    <col min="4" max="4" width="26.21875" style="16" customWidth="1"/>
    <col min="5" max="5" width="18.88671875" style="46" customWidth="1"/>
    <col min="6" max="6" width="30.33203125" style="16" customWidth="1"/>
    <col min="7" max="7" width="26.21875" style="16" customWidth="1"/>
    <col min="8" max="8" width="25" style="16" customWidth="1"/>
    <col min="9" max="9" width="27.6640625" style="16" customWidth="1"/>
    <col min="10" max="10" width="26.33203125" style="16" customWidth="1"/>
    <col min="11" max="16384" width="35.6640625" style="16"/>
  </cols>
  <sheetData>
    <row r="1" spans="1:10" ht="78" customHeight="1" thickBot="1" x14ac:dyDescent="0.35">
      <c r="A1" s="127" t="s">
        <v>59</v>
      </c>
      <c r="B1" s="128"/>
      <c r="C1" s="128"/>
      <c r="D1" s="129"/>
      <c r="E1" s="129"/>
      <c r="F1" s="129"/>
      <c r="G1" s="128"/>
      <c r="H1" s="128"/>
      <c r="I1" s="128"/>
      <c r="J1" s="130"/>
    </row>
    <row r="2" spans="1:10" ht="67.95" customHeight="1" thickBot="1" x14ac:dyDescent="0.35">
      <c r="A2" s="66"/>
      <c r="B2" s="67" t="s">
        <v>28</v>
      </c>
      <c r="C2" s="84" t="s">
        <v>57</v>
      </c>
      <c r="D2" s="89"/>
      <c r="E2" s="90"/>
      <c r="F2" s="91"/>
      <c r="G2" s="75" t="s">
        <v>33</v>
      </c>
      <c r="H2" s="18" t="s">
        <v>53</v>
      </c>
      <c r="I2" s="66"/>
      <c r="J2" s="66"/>
    </row>
    <row r="3" spans="1:10" ht="67.95" customHeight="1" thickBot="1" x14ac:dyDescent="0.35">
      <c r="A3" s="66"/>
      <c r="B3" s="68" t="s">
        <v>29</v>
      </c>
      <c r="C3" s="85" t="s">
        <v>60</v>
      </c>
      <c r="D3" s="92"/>
      <c r="E3" s="90"/>
      <c r="F3" s="91"/>
      <c r="G3" s="79"/>
      <c r="H3" s="19"/>
      <c r="I3" s="66"/>
      <c r="J3" s="66"/>
    </row>
    <row r="4" spans="1:10" ht="67.95" customHeight="1" thickBot="1" x14ac:dyDescent="0.35">
      <c r="A4" s="66"/>
      <c r="B4" s="69" t="s">
        <v>43</v>
      </c>
      <c r="C4" s="86" t="s">
        <v>61</v>
      </c>
      <c r="D4" s="93"/>
      <c r="E4" s="91"/>
      <c r="F4" s="90"/>
      <c r="G4" s="80" t="s">
        <v>31</v>
      </c>
      <c r="H4" s="20"/>
      <c r="I4" s="66"/>
      <c r="J4" s="66"/>
    </row>
    <row r="5" spans="1:10" ht="67.95" customHeight="1" thickBot="1" x14ac:dyDescent="0.35">
      <c r="A5" s="66"/>
      <c r="B5" s="70" t="s">
        <v>0</v>
      </c>
      <c r="C5" s="87"/>
      <c r="D5" s="94"/>
      <c r="E5" s="91"/>
      <c r="F5" s="90"/>
      <c r="G5" s="81" t="s">
        <v>1</v>
      </c>
      <c r="H5" s="21" t="s">
        <v>62</v>
      </c>
      <c r="I5" s="66"/>
      <c r="J5" s="66"/>
    </row>
    <row r="6" spans="1:10" ht="45.75" customHeight="1" thickBot="1" x14ac:dyDescent="0.35">
      <c r="A6" s="66"/>
      <c r="B6" s="71" t="s">
        <v>2</v>
      </c>
      <c r="C6" s="86"/>
      <c r="D6" s="93"/>
      <c r="E6" s="91"/>
      <c r="F6" s="90"/>
      <c r="G6" s="81" t="s">
        <v>3</v>
      </c>
      <c r="H6" s="88" t="str">
        <f>IF(H5="","Попълнете горното поле",IF(H5="ДА","НЕ","ДА"))</f>
        <v>НЕ</v>
      </c>
      <c r="I6" s="66"/>
      <c r="J6" s="66"/>
    </row>
    <row r="7" spans="1:10" ht="132" customHeight="1" thickBot="1" x14ac:dyDescent="0.35">
      <c r="A7" s="66"/>
      <c r="B7" s="72" t="s">
        <v>4</v>
      </c>
      <c r="C7" s="86"/>
      <c r="D7" s="93"/>
      <c r="E7" s="91"/>
      <c r="F7" s="90"/>
      <c r="G7" s="81" t="str">
        <f>IF(C2="§3 АЛ.1 от ПЗР на ЗДБРБ за 2023 г.",Sheet2!E2,IF(C2="§3 АЛ.3 Т1 от ПЗР на ЗДБРБ за 2023 г.",Sheet2!E3,IF(C2="§3 АЛ.3 Т2 от ПЗР на ЗДБРБ за 2023 г.",Sheet2!E4,"Полето не се попълва")) )</f>
        <v>Полето не се попълва</v>
      </c>
      <c r="H7" s="22"/>
      <c r="I7" s="95"/>
      <c r="J7" s="95"/>
    </row>
    <row r="8" spans="1:10" ht="96.6" customHeight="1" thickBot="1" x14ac:dyDescent="0.35">
      <c r="A8" s="47" t="s">
        <v>5</v>
      </c>
      <c r="B8" s="23" t="s">
        <v>6</v>
      </c>
      <c r="C8" s="23" t="s">
        <v>25</v>
      </c>
      <c r="D8" s="82" t="s">
        <v>40</v>
      </c>
      <c r="E8" s="83" t="s">
        <v>41</v>
      </c>
      <c r="F8" s="82" t="s">
        <v>7</v>
      </c>
      <c r="G8" s="23" t="s">
        <v>8</v>
      </c>
      <c r="H8" s="23" t="s">
        <v>9</v>
      </c>
      <c r="I8" s="23" t="s">
        <v>10</v>
      </c>
      <c r="J8" s="24" t="s">
        <v>26</v>
      </c>
    </row>
    <row r="9" spans="1:10" ht="45.75" customHeight="1" thickBot="1" x14ac:dyDescent="0.35">
      <c r="A9" s="105">
        <v>1</v>
      </c>
      <c r="B9" s="104" t="s">
        <v>11</v>
      </c>
      <c r="C9" s="60"/>
      <c r="D9" s="48"/>
      <c r="E9" s="54"/>
      <c r="F9" s="26"/>
      <c r="G9" s="102" t="e">
        <f>H9/F9</f>
        <v>#DIV/0!</v>
      </c>
      <c r="H9" s="25"/>
      <c r="I9" s="106">
        <f>IF($C$2="§3 АЛ.3 Т2 от ПЗР на ЗДБРБ за 2023 г.",(H9-F9*$H$7)*0.9,H9-F9*$H$7)</f>
        <v>0</v>
      </c>
      <c r="J9" s="27"/>
    </row>
    <row r="10" spans="1:10" ht="33" customHeight="1" thickBot="1" x14ac:dyDescent="0.35">
      <c r="A10" s="107">
        <f>$A$9</f>
        <v>1</v>
      </c>
      <c r="B10" s="108"/>
      <c r="C10" s="61"/>
      <c r="D10" s="49"/>
      <c r="E10" s="55"/>
      <c r="F10" s="29"/>
      <c r="G10" s="109" t="e">
        <f t="shared" ref="G10" si="0">H10/F10</f>
        <v>#DIV/0!</v>
      </c>
      <c r="H10" s="28"/>
      <c r="I10" s="102">
        <f>IF($C$2="§3 АЛ.3 Т2 от ПЗР на ЗДБРБ за 2023 г.",(H10-F10*$H$7)*0.9,H10-F10*$H$7)</f>
        <v>0</v>
      </c>
      <c r="J10" s="30"/>
    </row>
    <row r="11" spans="1:10" ht="93.15" customHeight="1" thickBot="1" x14ac:dyDescent="0.35">
      <c r="A11" s="105">
        <v>2</v>
      </c>
      <c r="B11" s="104" t="s">
        <v>38</v>
      </c>
      <c r="C11" s="60"/>
      <c r="D11" s="48"/>
      <c r="E11" s="54"/>
      <c r="F11" s="26"/>
      <c r="G11" s="102" t="e">
        <f>H11/F11</f>
        <v>#DIV/0!</v>
      </c>
      <c r="H11" s="25"/>
      <c r="I11" s="102">
        <f>IF($C$2="§3 АЛ.4 от ПЗР на ЗДБРБ за 2023 г.",H11-F11*$G$23*1.18,IF($C$2="§3 АЛ.3 Т2 от ПЗР на ЗДБРБ за 2023 г.",(H11-F11*$H$7)*0.9,H11-F11*$H$7))</f>
        <v>0</v>
      </c>
      <c r="J11" s="27"/>
    </row>
    <row r="12" spans="1:10" ht="36" customHeight="1" thickBot="1" x14ac:dyDescent="0.35">
      <c r="A12" s="99">
        <v>2</v>
      </c>
      <c r="B12" s="100"/>
      <c r="C12" s="62"/>
      <c r="D12" s="50"/>
      <c r="E12" s="56"/>
      <c r="F12" s="32"/>
      <c r="G12" s="101" t="e">
        <f t="shared" ref="G12:G22" si="1">H12/F12</f>
        <v>#DIV/0!</v>
      </c>
      <c r="H12" s="31"/>
      <c r="I12" s="102">
        <f t="shared" ref="I12" si="2">IF($C$2="§8 АЛ.4 от ПЗР на ЗПР на ЗДБРБ за 2022 г., ЗБДОО за 2022 г. и ЗБНЗК за 2022 г.:",H12-F12*$G$23*1.18,IF($C$2="§8 АЛ.3 Т2 от ПЗР на ЗПР на ЗДБРБ за 2022 г., ЗБДОО за 2022 г. и ЗБНЗК за 2022 г.:",(H12-F12*$H$7)*0.9,H12-F12*$H$7))</f>
        <v>0</v>
      </c>
      <c r="J12" s="33"/>
    </row>
    <row r="13" spans="1:10" ht="84.6" customHeight="1" thickBot="1" x14ac:dyDescent="0.35">
      <c r="A13" s="103">
        <v>3</v>
      </c>
      <c r="B13" s="104" t="s">
        <v>39</v>
      </c>
      <c r="C13" s="60"/>
      <c r="D13" s="48"/>
      <c r="E13" s="54"/>
      <c r="F13" s="26"/>
      <c r="G13" s="101" t="e">
        <f t="shared" ref="G13:G16" si="3">H13/F13</f>
        <v>#DIV/0!</v>
      </c>
      <c r="H13" s="25"/>
      <c r="I13" s="102">
        <f>IF($C$2="§3 АЛ.4 от ПЗР на ЗДБРБ за 2023 г.",H13-F13*$G$23*1.18,IF($C$2="§3 АЛ.3 Т2 от ПЗР на ЗДБРБ за 2023 г.",(H13-F13*$H$7)*0.9,H13-F13*$H$7))</f>
        <v>0</v>
      </c>
      <c r="J13" s="27"/>
    </row>
    <row r="14" spans="1:10" ht="32.4" customHeight="1" thickBot="1" x14ac:dyDescent="0.35">
      <c r="A14" s="99">
        <v>3</v>
      </c>
      <c r="B14" s="100"/>
      <c r="C14" s="62"/>
      <c r="D14" s="50"/>
      <c r="E14" s="56"/>
      <c r="F14" s="32"/>
      <c r="G14" s="101" t="e">
        <f t="shared" si="3"/>
        <v>#DIV/0!</v>
      </c>
      <c r="H14" s="31"/>
      <c r="I14" s="102">
        <f>IF($C$2="§3 АЛ.4 от ПЗР на ЗДБРБ за 2023 г.",H14-F14*$G$23*1.18,IF($C$2="§3 АЛ.3 Т2 от ПЗР на ЗДБРБ за 2023 г.",(H14-F14*$H$7)*0.9,H14-F14*$H$7))</f>
        <v>0</v>
      </c>
      <c r="J14" s="33"/>
    </row>
    <row r="15" spans="1:10" ht="77.400000000000006" customHeight="1" thickBot="1" x14ac:dyDescent="0.35">
      <c r="A15" s="103">
        <v>4</v>
      </c>
      <c r="B15" s="104" t="s">
        <v>44</v>
      </c>
      <c r="C15" s="60"/>
      <c r="D15" s="48"/>
      <c r="E15" s="54"/>
      <c r="F15" s="26"/>
      <c r="G15" s="101" t="e">
        <f t="shared" si="3"/>
        <v>#DIV/0!</v>
      </c>
      <c r="H15" s="25"/>
      <c r="I15" s="102">
        <f>IF($C$2="§3 АЛ.4 от ПЗР на ЗДБРБ за 2023 г.",H15-F15*$G$23*1.18,IF($C$2="§3 АЛ.3 Т2 от ПЗР на ЗДБРБ за 2023 г.",(H15-F15*$H$7)*0.9,H15-F15*$H$7))</f>
        <v>0</v>
      </c>
      <c r="J15" s="27"/>
    </row>
    <row r="16" spans="1:10" ht="32.4" customHeight="1" thickBot="1" x14ac:dyDescent="0.35">
      <c r="A16" s="99">
        <v>4</v>
      </c>
      <c r="B16" s="100"/>
      <c r="C16" s="62"/>
      <c r="D16" s="50"/>
      <c r="E16" s="56"/>
      <c r="F16" s="32"/>
      <c r="G16" s="101" t="e">
        <f t="shared" si="3"/>
        <v>#DIV/0!</v>
      </c>
      <c r="H16" s="31"/>
      <c r="I16" s="102">
        <f>IF($C$2="§3 АЛ.4 от ПЗР на ЗДБРБ за 2023 г.",H16-F16*$G$23*1.18,IF($C$2="§3 АЛ.3 Т2 от ПЗР на ЗДБРБ за 2023 г.",(H16-F16*$H$7)*0.9,H16-F16*$H$7))</f>
        <v>0</v>
      </c>
      <c r="J16" s="33"/>
    </row>
    <row r="17" spans="1:10" ht="64.2" customHeight="1" x14ac:dyDescent="0.3">
      <c r="A17" s="105">
        <v>5</v>
      </c>
      <c r="B17" s="110" t="s">
        <v>12</v>
      </c>
      <c r="C17" s="60"/>
      <c r="D17" s="48"/>
      <c r="E17" s="54"/>
      <c r="F17" s="26"/>
      <c r="G17" s="102" t="e">
        <f t="shared" si="1"/>
        <v>#DIV/0!</v>
      </c>
      <c r="H17" s="25"/>
      <c r="I17" s="102">
        <f t="shared" ref="I17:I18" si="4">H17-F17*$H$7</f>
        <v>0</v>
      </c>
      <c r="J17" s="27"/>
    </row>
    <row r="18" spans="1:10" ht="33" customHeight="1" thickBot="1" x14ac:dyDescent="0.35">
      <c r="A18" s="99">
        <v>5</v>
      </c>
      <c r="B18" s="111"/>
      <c r="C18" s="62"/>
      <c r="D18" s="50"/>
      <c r="E18" s="56"/>
      <c r="F18" s="32"/>
      <c r="G18" s="101"/>
      <c r="H18" s="31"/>
      <c r="I18" s="101">
        <f t="shared" si="4"/>
        <v>0</v>
      </c>
      <c r="J18" s="33"/>
    </row>
    <row r="19" spans="1:10" ht="61.95" customHeight="1" x14ac:dyDescent="0.3">
      <c r="A19" s="105">
        <v>6</v>
      </c>
      <c r="B19" s="110" t="s">
        <v>13</v>
      </c>
      <c r="C19" s="48"/>
      <c r="D19" s="48"/>
      <c r="E19" s="54"/>
      <c r="F19" s="26"/>
      <c r="G19" s="102" t="e">
        <f t="shared" ref="G19" si="5">H19/F19</f>
        <v>#DIV/0!</v>
      </c>
      <c r="H19" s="25"/>
      <c r="I19" s="102">
        <f t="shared" ref="I19:I20" si="6">H19-F19*$H$7</f>
        <v>0</v>
      </c>
      <c r="J19" s="27"/>
    </row>
    <row r="20" spans="1:10" ht="33.6" customHeight="1" thickBot="1" x14ac:dyDescent="0.35">
      <c r="A20" s="99">
        <v>6</v>
      </c>
      <c r="B20" s="111"/>
      <c r="C20" s="62"/>
      <c r="D20" s="50"/>
      <c r="E20" s="56"/>
      <c r="F20" s="32"/>
      <c r="G20" s="101" t="e">
        <f>H20/F20</f>
        <v>#DIV/0!</v>
      </c>
      <c r="H20" s="31"/>
      <c r="I20" s="101">
        <f t="shared" si="6"/>
        <v>0</v>
      </c>
      <c r="J20" s="33"/>
    </row>
    <row r="21" spans="1:10" ht="63" customHeight="1" x14ac:dyDescent="0.3">
      <c r="A21" s="105">
        <v>7</v>
      </c>
      <c r="B21" s="110" t="s">
        <v>35</v>
      </c>
      <c r="C21" s="60"/>
      <c r="D21" s="48"/>
      <c r="E21" s="54"/>
      <c r="F21" s="26"/>
      <c r="G21" s="102" t="e">
        <f t="shared" si="1"/>
        <v>#DIV/0!</v>
      </c>
      <c r="H21" s="25"/>
      <c r="I21" s="102"/>
      <c r="J21" s="27"/>
    </row>
    <row r="22" spans="1:10" ht="34.200000000000003" customHeight="1" thickBot="1" x14ac:dyDescent="0.35">
      <c r="A22" s="107">
        <v>7</v>
      </c>
      <c r="B22" s="112"/>
      <c r="C22" s="61"/>
      <c r="D22" s="49"/>
      <c r="E22" s="55"/>
      <c r="F22" s="29"/>
      <c r="G22" s="109" t="e">
        <f t="shared" si="1"/>
        <v>#DIV/0!</v>
      </c>
      <c r="H22" s="28"/>
      <c r="I22" s="109"/>
      <c r="J22" s="30"/>
    </row>
    <row r="23" spans="1:10" ht="88.2" customHeight="1" thickBot="1" x14ac:dyDescent="0.35">
      <c r="A23" s="96">
        <v>8</v>
      </c>
      <c r="B23" s="97" t="s">
        <v>27</v>
      </c>
      <c r="C23" s="63"/>
      <c r="D23" s="51"/>
      <c r="E23" s="57"/>
      <c r="F23" s="35"/>
      <c r="G23" s="98" t="e">
        <f>H23/F23</f>
        <v>#DIV/0!</v>
      </c>
      <c r="H23" s="34"/>
      <c r="I23" s="98"/>
      <c r="J23" s="36"/>
    </row>
    <row r="24" spans="1:10" ht="109.95" customHeight="1" thickBot="1" x14ac:dyDescent="0.35">
      <c r="A24" s="96">
        <v>9</v>
      </c>
      <c r="B24" s="97" t="s">
        <v>36</v>
      </c>
      <c r="C24" s="113"/>
      <c r="D24" s="114"/>
      <c r="E24" s="115"/>
      <c r="F24" s="35"/>
      <c r="G24" s="98" t="e">
        <f t="shared" ref="G24:G25" si="7">H24/F24</f>
        <v>#DIV/0!</v>
      </c>
      <c r="H24" s="34"/>
      <c r="I24" s="98">
        <f>H24-F24*$G$26*1.15</f>
        <v>0</v>
      </c>
      <c r="J24" s="116"/>
    </row>
    <row r="25" spans="1:10" ht="111.15" customHeight="1" thickBot="1" x14ac:dyDescent="0.35">
      <c r="A25" s="96">
        <v>10</v>
      </c>
      <c r="B25" s="97" t="s">
        <v>37</v>
      </c>
      <c r="C25" s="113"/>
      <c r="D25" s="114"/>
      <c r="E25" s="115"/>
      <c r="F25" s="35">
        <v>100</v>
      </c>
      <c r="G25" s="98">
        <f t="shared" si="7"/>
        <v>200</v>
      </c>
      <c r="H25" s="34">
        <v>20000</v>
      </c>
      <c r="I25" s="98">
        <f>H25-F25*$G$26*1.1</f>
        <v>-900</v>
      </c>
      <c r="J25" s="116"/>
    </row>
    <row r="26" spans="1:10" ht="106.95" customHeight="1" thickBot="1" x14ac:dyDescent="0.35">
      <c r="A26" s="96">
        <v>11</v>
      </c>
      <c r="B26" s="97" t="s">
        <v>32</v>
      </c>
      <c r="C26" s="113"/>
      <c r="D26" s="114"/>
      <c r="E26" s="115"/>
      <c r="F26" s="35">
        <v>100</v>
      </c>
      <c r="G26" s="98">
        <f>H26/F26</f>
        <v>190</v>
      </c>
      <c r="H26" s="34">
        <v>19000</v>
      </c>
      <c r="I26" s="98"/>
      <c r="J26" s="116"/>
    </row>
    <row r="27" spans="1:10" ht="96" customHeight="1" thickBot="1" x14ac:dyDescent="0.35">
      <c r="A27" s="117">
        <v>12</v>
      </c>
      <c r="B27" s="118" t="s">
        <v>14</v>
      </c>
      <c r="C27" s="119"/>
      <c r="D27" s="120"/>
      <c r="E27" s="121"/>
      <c r="F27" s="124"/>
      <c r="G27" s="122"/>
      <c r="H27" s="122"/>
      <c r="I27" s="125">
        <f>IF($C$2="§3 АЛ.1 от ПЗР на ЗДБРБ за 2023 г.",SUMIFS(I:I,A:A,1,I:I,"&gt;0")+SUMIFS(I:I,A:A,2,I:I,"&gt;0")+SUMIFS(I:I,A:A,3,I:I,"&gt;0")+SUMIFS(I:I,A:A,4,I:I,"&gt;0")+SUMIFS(I:I,A:A,6,I:I,"&gt;0"),IF($C$2="§3 АЛ.3 Т1 от ПЗР на ЗДБРБ за 2023 г.",SUMIFS(I:I,A:A,1,I:I,"&gt;0")+SUMIFS(I:I,A:A,2,I:I,"&gt;0")+SUMIFS(I:I,A:A,3,I:I,"&gt;0")+SUMIFS(I:I,A:A,4,I:I,"&gt;0"),IF($C$2="§3 АЛ.3 Т2 от ПЗР на ЗДБРБ за 2023 г.",SUMIFS(I:I,A:A,1,I:I,"&gt;0")+SUMIFS(I:I,A:A,2,I:I,"&gt;0")+SUMIFS(I:I,A:A,3,I:I,"&gt;0")+SUMIFS(I:I,A:A,4,I:I,"&gt;0"),IF($C$2="§3 АЛ.4 от ПЗР на ЗДБРБ за 2023 г.",+SUMIFS(I:I,A:A,2,I:I,"&gt;0")+SUMIFS(I:I,A:A,3,I:I,"&gt;0")+SUMIFS(I:I,A:A,4,I:I,"&gt;0"),IF($C$2="§3 АЛ.5 от ПЗР на ЗДБРБ за 2023 г.",)))))</f>
        <v>0</v>
      </c>
      <c r="J27" s="123"/>
    </row>
    <row r="28" spans="1:10" ht="84.15" customHeight="1" thickBot="1" x14ac:dyDescent="0.35">
      <c r="A28" s="73">
        <v>13</v>
      </c>
      <c r="B28" s="74" t="s">
        <v>15</v>
      </c>
      <c r="C28" s="64"/>
      <c r="D28" s="52"/>
      <c r="E28" s="58"/>
      <c r="F28" s="37"/>
      <c r="G28" s="78"/>
      <c r="H28" s="78"/>
      <c r="I28" s="78"/>
      <c r="J28" s="37"/>
    </row>
    <row r="29" spans="1:10" ht="115.5" customHeight="1" thickBot="1" x14ac:dyDescent="0.35">
      <c r="A29" s="73">
        <v>14</v>
      </c>
      <c r="B29" s="74" t="s">
        <v>16</v>
      </c>
      <c r="C29" s="64"/>
      <c r="D29" s="52"/>
      <c r="E29" s="58"/>
      <c r="F29" s="37"/>
      <c r="G29" s="78"/>
      <c r="H29" s="78"/>
      <c r="I29" s="78"/>
      <c r="J29" s="37"/>
    </row>
    <row r="30" spans="1:10" ht="80.400000000000006" customHeight="1" thickBot="1" x14ac:dyDescent="0.35">
      <c r="A30" s="73">
        <v>15</v>
      </c>
      <c r="B30" s="74" t="s">
        <v>17</v>
      </c>
      <c r="C30" s="65"/>
      <c r="D30" s="53"/>
      <c r="E30" s="59"/>
      <c r="F30" s="38"/>
      <c r="G30" s="76"/>
      <c r="H30" s="38"/>
      <c r="I30" s="77">
        <f>I27+I28-I29</f>
        <v>0</v>
      </c>
      <c r="J30" s="38"/>
    </row>
    <row r="31" spans="1:10" ht="51.6" customHeight="1" x14ac:dyDescent="0.3">
      <c r="A31" s="126" t="s">
        <v>42</v>
      </c>
      <c r="B31" s="126"/>
      <c r="C31" s="126"/>
      <c r="D31" s="126"/>
      <c r="E31" s="126"/>
      <c r="F31" s="126"/>
      <c r="G31" s="126"/>
      <c r="H31" s="126"/>
      <c r="I31" s="41"/>
      <c r="J31" s="17"/>
    </row>
    <row r="32" spans="1:10" ht="30.15" customHeight="1" x14ac:dyDescent="0.3">
      <c r="A32" s="17"/>
      <c r="B32" s="42" t="s">
        <v>18</v>
      </c>
      <c r="C32" s="43"/>
      <c r="D32" s="42"/>
      <c r="E32" s="44"/>
      <c r="F32" s="42"/>
      <c r="G32" s="42"/>
      <c r="H32" s="42"/>
      <c r="I32" s="41"/>
      <c r="J32" s="17"/>
    </row>
    <row r="33" spans="1:10" ht="30.15" customHeight="1" x14ac:dyDescent="0.3">
      <c r="A33" s="17"/>
      <c r="B33" s="17"/>
      <c r="C33" s="39"/>
      <c r="D33" s="17"/>
      <c r="E33" s="40"/>
      <c r="F33" s="17"/>
      <c r="G33" s="17"/>
      <c r="H33" s="17"/>
      <c r="I33" s="41"/>
      <c r="J33" s="17"/>
    </row>
    <row r="34" spans="1:10" ht="30.15" customHeight="1" x14ac:dyDescent="0.3">
      <c r="A34" s="17"/>
      <c r="B34" s="17"/>
      <c r="C34" s="39"/>
      <c r="D34" s="17"/>
      <c r="E34" s="40"/>
      <c r="F34" s="17"/>
      <c r="G34" s="17"/>
      <c r="H34" s="42" t="s">
        <v>19</v>
      </c>
      <c r="I34" s="41"/>
      <c r="J34" s="17"/>
    </row>
    <row r="35" spans="1:10" ht="30.15" customHeight="1" x14ac:dyDescent="0.3"/>
    <row r="36" spans="1:10" ht="30.15" customHeight="1" x14ac:dyDescent="0.3"/>
    <row r="37" spans="1:10" ht="30.15" customHeight="1" x14ac:dyDescent="0.3"/>
    <row r="38" spans="1:10" ht="30.15" customHeight="1" x14ac:dyDescent="0.3"/>
    <row r="39" spans="1:10" ht="30.15" customHeight="1" x14ac:dyDescent="0.3"/>
    <row r="40" spans="1:10" ht="30.15" customHeight="1" x14ac:dyDescent="0.3"/>
    <row r="41" spans="1:10" ht="30.15" customHeight="1" x14ac:dyDescent="0.3"/>
    <row r="42" spans="1:10" ht="30.15" customHeight="1" x14ac:dyDescent="0.3"/>
    <row r="43" spans="1:10" ht="30.15" customHeight="1" x14ac:dyDescent="0.3"/>
    <row r="44" spans="1:10" ht="30.15" customHeight="1" x14ac:dyDescent="0.3"/>
    <row r="45" spans="1:10" ht="30.15" customHeight="1" x14ac:dyDescent="0.3"/>
    <row r="46" spans="1:10" ht="30.15" customHeight="1" x14ac:dyDescent="0.3"/>
    <row r="47" spans="1:10" ht="30.15" customHeight="1" x14ac:dyDescent="0.3"/>
    <row r="48" spans="1:10" ht="30.15" customHeight="1" x14ac:dyDescent="0.3"/>
    <row r="49" ht="30.15" customHeight="1" x14ac:dyDescent="0.3"/>
    <row r="50" ht="30.15" customHeight="1" x14ac:dyDescent="0.3"/>
    <row r="51" ht="30.15" customHeight="1" x14ac:dyDescent="0.3"/>
    <row r="52" ht="30.15" customHeight="1" x14ac:dyDescent="0.3"/>
    <row r="53" ht="30.15" customHeight="1" x14ac:dyDescent="0.3"/>
    <row r="54" ht="30.15" customHeight="1" x14ac:dyDescent="0.3"/>
    <row r="55" ht="30.15" customHeight="1" x14ac:dyDescent="0.3"/>
    <row r="56" ht="30.15" customHeight="1" x14ac:dyDescent="0.3"/>
    <row r="57" ht="30.15" customHeight="1" x14ac:dyDescent="0.3"/>
    <row r="58" ht="30.15" customHeight="1" x14ac:dyDescent="0.3"/>
    <row r="59" ht="30.15" customHeight="1" x14ac:dyDescent="0.3"/>
  </sheetData>
  <sheetProtection algorithmName="SHA-512" hashValue="snIbwjpJxqcXkJg0B70T/pw5tH2UUFjdUk5O48yX7v/sZas881WlhPW71Xya/WBG4BcEHt0PGf6ZPsQte4/wfg==" saltValue="eM2qEiiqV72xVjYNAJI86Q==" spinCount="100000" sheet="1" objects="1" scenarios="1"/>
  <mergeCells count="2">
    <mergeCell ref="A31:H31"/>
    <mergeCell ref="A1:J1"/>
  </mergeCells>
  <phoneticPr fontId="3" type="noConversion"/>
  <dataValidations count="6">
    <dataValidation type="list" allowBlank="1" showInputMessage="1" showErrorMessage="1" sqref="L1" xr:uid="{00000000-0002-0000-0000-000000000000}">
      <formula1>"§8 АЛ.1,§8 АЛ.3 Т1,§8 АЛ.3 Т2,§8 АЛ.4"</formula1>
    </dataValidation>
    <dataValidation type="date" allowBlank="1" showInputMessage="1" showErrorMessage="1" sqref="F2:F3 E32:E1048576 E9:E30" xr:uid="{00000000-0002-0000-0000-000001000000}">
      <formula1>44562</formula1>
      <formula2>45291</formula2>
    </dataValidation>
    <dataValidation type="list" allowBlank="1" showInputMessage="1" showErrorMessage="1" sqref="D37" xr:uid="{00000000-0002-0000-0000-000002000000}">
      <formula1>"ФАКТУРА,КРЕДИТНО ИЗВЕСТИЕ,ДЕБИТНО ИЗВЕСТИЕ"</formula1>
    </dataValidation>
    <dataValidation showInputMessage="1" showErrorMessage="1" errorTitle="Select option from menu, please!" error="Select option from menu, please!" sqref="C3" xr:uid="{00000000-0002-0000-0000-000003000000}"/>
    <dataValidation type="list" allowBlank="1" showInputMessage="1" showErrorMessage="1" sqref="H5" xr:uid="{00000000-0002-0000-0000-000004000000}">
      <formula1>"ДА,НЕ"</formula1>
    </dataValidation>
    <dataValidation showInputMessage="1" showErrorMessage="1" sqref="C32:C56 G7" xr:uid="{00000000-0002-0000-0000-000005000000}"/>
  </dataValidations>
  <pageMargins left="0.7" right="0.7" top="0.75" bottom="0.75" header="0.3" footer="0.3"/>
  <pageSetup paperSize="8" scale="49" orientation="portrait" r:id="rId1"/>
  <drawing r:id="rId2"/>
  <legacyDrawing r:id="rId3"/>
  <controls>
    <mc:AlternateContent xmlns:mc="http://schemas.openxmlformats.org/markup-compatibility/2006">
      <mc:Choice Requires="x14">
        <control shapeId="1046" r:id="rId4" name="CommandButton5">
          <controlPr defaultSize="0" autoLine="0" r:id="rId5">
            <anchor moveWithCells="1">
              <from>
                <xdr:col>0</xdr:col>
                <xdr:colOff>15240</xdr:colOff>
                <xdr:row>17</xdr:row>
                <xdr:rowOff>91440</xdr:rowOff>
              </from>
              <to>
                <xdr:col>0</xdr:col>
                <xdr:colOff>1417320</xdr:colOff>
                <xdr:row>17</xdr:row>
                <xdr:rowOff>388620</xdr:rowOff>
              </to>
            </anchor>
          </controlPr>
        </control>
      </mc:Choice>
      <mc:Fallback>
        <control shapeId="1046" r:id="rId4" name="CommandButton5"/>
      </mc:Fallback>
    </mc:AlternateContent>
    <mc:AlternateContent xmlns:mc="http://schemas.openxmlformats.org/markup-compatibility/2006">
      <mc:Choice Requires="x14">
        <control shapeId="1045" r:id="rId6" name="CommandButton4">
          <controlPr defaultSize="0" autoLine="0" r:id="rId7">
            <anchor moveWithCells="1">
              <from>
                <xdr:col>0</xdr:col>
                <xdr:colOff>15240</xdr:colOff>
                <xdr:row>15</xdr:row>
                <xdr:rowOff>68580</xdr:rowOff>
              </from>
              <to>
                <xdr:col>0</xdr:col>
                <xdr:colOff>1417320</xdr:colOff>
                <xdr:row>15</xdr:row>
                <xdr:rowOff>365760</xdr:rowOff>
              </to>
            </anchor>
          </controlPr>
        </control>
      </mc:Choice>
      <mc:Fallback>
        <control shapeId="1045" r:id="rId6" name="CommandButton4"/>
      </mc:Fallback>
    </mc:AlternateContent>
    <mc:AlternateContent xmlns:mc="http://schemas.openxmlformats.org/markup-compatibility/2006">
      <mc:Choice Requires="x14">
        <control shapeId="1044" r:id="rId8" name="CommandButton3">
          <controlPr defaultSize="0" autoLine="0" r:id="rId9">
            <anchor moveWithCells="1">
              <from>
                <xdr:col>0</xdr:col>
                <xdr:colOff>38100</xdr:colOff>
                <xdr:row>13</xdr:row>
                <xdr:rowOff>76200</xdr:rowOff>
              </from>
              <to>
                <xdr:col>0</xdr:col>
                <xdr:colOff>1432560</xdr:colOff>
                <xdr:row>13</xdr:row>
                <xdr:rowOff>373380</xdr:rowOff>
              </to>
            </anchor>
          </controlPr>
        </control>
      </mc:Choice>
      <mc:Fallback>
        <control shapeId="1044" r:id="rId8" name="CommandButton3"/>
      </mc:Fallback>
    </mc:AlternateContent>
    <mc:AlternateContent xmlns:mc="http://schemas.openxmlformats.org/markup-compatibility/2006">
      <mc:Choice Requires="x14">
        <control shapeId="1043" r:id="rId10" name="CommandButton2">
          <controlPr defaultSize="0" autoLine="0" r:id="rId11">
            <anchor moveWithCells="1">
              <from>
                <xdr:col>0</xdr:col>
                <xdr:colOff>38100</xdr:colOff>
                <xdr:row>11</xdr:row>
                <xdr:rowOff>106680</xdr:rowOff>
              </from>
              <to>
                <xdr:col>0</xdr:col>
                <xdr:colOff>1432560</xdr:colOff>
                <xdr:row>11</xdr:row>
                <xdr:rowOff>396240</xdr:rowOff>
              </to>
            </anchor>
          </controlPr>
        </control>
      </mc:Choice>
      <mc:Fallback>
        <control shapeId="1043" r:id="rId10" name="CommandButton2"/>
      </mc:Fallback>
    </mc:AlternateContent>
    <mc:AlternateContent xmlns:mc="http://schemas.openxmlformats.org/markup-compatibility/2006">
      <mc:Choice Requires="x14">
        <control shapeId="1040" r:id="rId12" name="CommandButton1">
          <controlPr defaultSize="0" autoLine="0" r:id="rId13">
            <anchor moveWithCells="1">
              <from>
                <xdr:col>0</xdr:col>
                <xdr:colOff>22860</xdr:colOff>
                <xdr:row>9</xdr:row>
                <xdr:rowOff>91440</xdr:rowOff>
              </from>
              <to>
                <xdr:col>0</xdr:col>
                <xdr:colOff>1424940</xdr:colOff>
                <xdr:row>9</xdr:row>
                <xdr:rowOff>388620</xdr:rowOff>
              </to>
            </anchor>
          </controlPr>
        </control>
      </mc:Choice>
      <mc:Fallback>
        <control shapeId="1040" r:id="rId12" name="CommandButton1"/>
      </mc:Fallback>
    </mc:AlternateContent>
    <mc:AlternateContent xmlns:mc="http://schemas.openxmlformats.org/markup-compatibility/2006">
      <mc:Choice Requires="x14">
        <control shapeId="1047" r:id="rId14" name="CommandButton6">
          <controlPr defaultSize="0" autoLine="0" r:id="rId15">
            <anchor moveWithCells="1">
              <from>
                <xdr:col>0</xdr:col>
                <xdr:colOff>15240</xdr:colOff>
                <xdr:row>19</xdr:row>
                <xdr:rowOff>91440</xdr:rowOff>
              </from>
              <to>
                <xdr:col>0</xdr:col>
                <xdr:colOff>1417320</xdr:colOff>
                <xdr:row>19</xdr:row>
                <xdr:rowOff>388620</xdr:rowOff>
              </to>
            </anchor>
          </controlPr>
        </control>
      </mc:Choice>
      <mc:Fallback>
        <control shapeId="1047" r:id="rId14" name="CommandButton6"/>
      </mc:Fallback>
    </mc:AlternateContent>
    <mc:AlternateContent xmlns:mc="http://schemas.openxmlformats.org/markup-compatibility/2006">
      <mc:Choice Requires="x14">
        <control shapeId="1048" r:id="rId16" name="CommandButton7">
          <controlPr defaultSize="0" autoLine="0" r:id="rId17">
            <anchor moveWithCells="1">
              <from>
                <xdr:col>0</xdr:col>
                <xdr:colOff>15240</xdr:colOff>
                <xdr:row>21</xdr:row>
                <xdr:rowOff>91440</xdr:rowOff>
              </from>
              <to>
                <xdr:col>0</xdr:col>
                <xdr:colOff>1417320</xdr:colOff>
                <xdr:row>21</xdr:row>
                <xdr:rowOff>388620</xdr:rowOff>
              </to>
            </anchor>
          </controlPr>
        </control>
      </mc:Choice>
      <mc:Fallback>
        <control shapeId="1048" r:id="rId16" name="CommandButton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Select option from menu, please!" error="Select option from menu, please!" xr:uid="{00000000-0002-0000-0000-000006000000}">
          <x14:formula1>
            <xm:f>Sheet2!$B$1:$B$6</xm:f>
          </x14:formula1>
          <xm:sqref>C2</xm:sqref>
        </x14:dataValidation>
        <x14:dataValidation type="list" showInputMessage="1" showErrorMessage="1" xr:uid="{00000000-0002-0000-0000-000007000000}">
          <x14:formula1>
            <xm:f>Sheet2!$D$2:$D$4</xm:f>
          </x14:formula1>
          <xm:sqref>C57:C1048576 C10:C30</xm:sqref>
        </x14:dataValidation>
        <x14:dataValidation type="list" showInputMessage="1" showErrorMessage="1" xr:uid="{00000000-0002-0000-0000-000008000000}">
          <x14:formula1>
            <xm:f>Sheet2!$D$1:$D$4</xm:f>
          </x14:formula1>
          <xm:sqref>C9</xm:sqref>
        </x14:dataValidation>
        <x14:dataValidation type="list" allowBlank="1" showInputMessage="1" showErrorMessage="1" xr:uid="{00000000-0002-0000-0000-000009000000}">
          <x14:formula1>
            <xm:f>Sheet2!$C$1:$C$10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10"/>
  <sheetViews>
    <sheetView workbookViewId="0">
      <selection activeCell="C10" sqref="C10"/>
    </sheetView>
  </sheetViews>
  <sheetFormatPr defaultRowHeight="14.4" x14ac:dyDescent="0.3"/>
  <cols>
    <col min="2" max="2" width="121.77734375" bestFit="1" customWidth="1"/>
    <col min="3" max="3" width="17.21875" bestFit="1" customWidth="1"/>
    <col min="4" max="4" width="19.88671875" bestFit="1" customWidth="1"/>
    <col min="5" max="5" width="38.21875" style="11" customWidth="1"/>
  </cols>
  <sheetData>
    <row r="1" spans="1:5" x14ac:dyDescent="0.3">
      <c r="B1" s="3"/>
      <c r="C1" s="2"/>
      <c r="D1" s="14"/>
      <c r="E1" s="8"/>
    </row>
    <row r="2" spans="1:5" ht="57.6" x14ac:dyDescent="0.3">
      <c r="A2" s="4" t="s">
        <v>24</v>
      </c>
      <c r="B2" s="12" t="s">
        <v>58</v>
      </c>
      <c r="C2" s="5" t="s">
        <v>47</v>
      </c>
      <c r="D2" s="1" t="s">
        <v>20</v>
      </c>
      <c r="E2" s="9" t="s">
        <v>45</v>
      </c>
    </row>
    <row r="3" spans="1:5" ht="28.8" x14ac:dyDescent="0.3">
      <c r="A3" s="4" t="s">
        <v>23</v>
      </c>
      <c r="B3" s="12" t="s">
        <v>55</v>
      </c>
      <c r="C3" s="6" t="s">
        <v>46</v>
      </c>
      <c r="D3" s="1" t="s">
        <v>21</v>
      </c>
      <c r="E3" s="9" t="s">
        <v>30</v>
      </c>
    </row>
    <row r="4" spans="1:5" ht="29.4" thickBot="1" x14ac:dyDescent="0.35">
      <c r="A4" s="4" t="s">
        <v>23</v>
      </c>
      <c r="B4" s="12" t="s">
        <v>54</v>
      </c>
      <c r="C4" s="6" t="s">
        <v>48</v>
      </c>
      <c r="D4" s="15" t="s">
        <v>22</v>
      </c>
      <c r="E4" s="10" t="s">
        <v>34</v>
      </c>
    </row>
    <row r="5" spans="1:5" x14ac:dyDescent="0.3">
      <c r="A5" s="4">
        <v>1.2</v>
      </c>
      <c r="B5" s="12" t="s">
        <v>56</v>
      </c>
      <c r="C5" s="6" t="s">
        <v>49</v>
      </c>
    </row>
    <row r="6" spans="1:5" ht="15" thickBot="1" x14ac:dyDescent="0.35">
      <c r="B6" s="13" t="s">
        <v>57</v>
      </c>
      <c r="C6" s="6" t="s">
        <v>50</v>
      </c>
    </row>
    <row r="7" spans="1:5" x14ac:dyDescent="0.3">
      <c r="C7" s="6" t="s">
        <v>51</v>
      </c>
    </row>
    <row r="8" spans="1:5" x14ac:dyDescent="0.3">
      <c r="C8" s="6" t="s">
        <v>52</v>
      </c>
    </row>
    <row r="9" spans="1:5" ht="15" thickBot="1" x14ac:dyDescent="0.35">
      <c r="C9" s="7" t="s">
        <v>53</v>
      </c>
    </row>
    <row r="10" spans="1:5" ht="15" thickBot="1" x14ac:dyDescent="0.35">
      <c r="C10" s="7"/>
    </row>
  </sheetData>
  <sheetProtection algorithmName="SHA-512" hashValue="cdeXIMZq1TYuDlpvKM/mCdGH89tkLDuibj1zFa4ryJ8/MMYfptiVLtvZT6hwkdoTHgCbRgyC9A31uXN3Vfh/6Q==" saltValue="3M30pXouoKeVP6V1aHqAjA==" spinCount="100000" sheet="1" selectLockedCells="1" selectUnlockedCells="1"/>
  <phoneticPr fontId="3" type="noConversion"/>
  <dataValidations count="1">
    <dataValidation showInputMessage="1" showErrorMessage="1" sqref="C3:C7" xr:uid="{00000000-0002-0000-0100-000000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E68DB898501418E297CED9A0B2220" ma:contentTypeVersion="13" ma:contentTypeDescription="Create a new document." ma:contentTypeScope="" ma:versionID="4aa7fbdb2124114aac7bf7979c5c3c0f">
  <xsd:schema xmlns:xsd="http://www.w3.org/2001/XMLSchema" xmlns:xs="http://www.w3.org/2001/XMLSchema" xmlns:p="http://schemas.microsoft.com/office/2006/metadata/properties" xmlns:ns2="0dbee48c-c21b-4076-8566-c3ddb70db34a" xmlns:ns3="bf8d7360-f949-477d-9754-4e1864e24f7d" targetNamespace="http://schemas.microsoft.com/office/2006/metadata/properties" ma:root="true" ma:fieldsID="d582f4252d996f04d3abfe1547aa7e05" ns2:_="" ns3:_="">
    <xsd:import namespace="0dbee48c-c21b-4076-8566-c3ddb70db34a"/>
    <xsd:import namespace="bf8d7360-f949-477d-9754-4e1864e24f7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ee48c-c21b-4076-8566-c3ddb70db34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a20cfe5-48fb-48fa-bd8b-acefb649f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d7360-f949-477d-9754-4e1864e24f7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d5ece82-c024-4a9a-a1c4-f57328fa771b}" ma:internalName="TaxCatchAll" ma:showField="CatchAllData" ma:web="bf8d7360-f949-477d-9754-4e1864e24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bee48c-c21b-4076-8566-c3ddb70db34a">
      <Terms xmlns="http://schemas.microsoft.com/office/infopath/2007/PartnerControls"/>
    </lcf76f155ced4ddcb4097134ff3c332f>
    <TaxCatchAll xmlns="bf8d7360-f949-477d-9754-4e1864e24f7d" xsi:nil="true"/>
  </documentManagement>
</p:properties>
</file>

<file path=customXml/itemProps1.xml><?xml version="1.0" encoding="utf-8"?>
<ds:datastoreItem xmlns:ds="http://schemas.openxmlformats.org/officeDocument/2006/customXml" ds:itemID="{42D702AD-18DE-4D80-8144-53B56F97D8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7690E4-3592-419F-A074-A57E91A9BA69}"/>
</file>

<file path=customXml/itemProps3.xml><?xml version="1.0" encoding="utf-8"?>
<ds:datastoreItem xmlns:ds="http://schemas.openxmlformats.org/officeDocument/2006/customXml" ds:itemID="{D79E7D6B-5984-45A4-81CE-C25F6CF7113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raikov</dc:creator>
  <cp:lastModifiedBy>Joanna Ziemba</cp:lastModifiedBy>
  <cp:lastPrinted>2023-08-23T11:10:54Z</cp:lastPrinted>
  <dcterms:created xsi:type="dcterms:W3CDTF">2015-06-05T18:19:34Z</dcterms:created>
  <dcterms:modified xsi:type="dcterms:W3CDTF">2024-01-09T07:38:13Z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0x010100DA1E68DB898501418E297CED9A0B2220</vt:lpwstr>
  </property>
</Properties>
</file>